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885" yWindow="65341" windowWidth="12735" windowHeight="1326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<sst xmlns="http://schemas.openxmlformats.org/spreadsheetml/2006/main" count="7794" uniqueCount="729">
  <si>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</si>
  <si>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</si>
  <si>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</si>
  <si>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</si>
  <si>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</si>
  <si>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</si>
  <si>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</si>
  <si>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</si>
  <si>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</si>
  <si>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</si>
  <si>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</si>
  <si>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</si>
  <si>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</si>
  <si>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</si>
  <si>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</si>
  <si>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</si>
  <si>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</si>
  <si>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</si>
  <si>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</si>
  <si>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</si>
  <si>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</si>
  <si>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</si>
  <si>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</si>
  <si>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</si>
  <si>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</si>
  <si>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</si>
  <si>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</si>
  <si>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</si>
  <si>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</si>
  <si>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</si>
  <si>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</si>
  <si>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</si>
  <si>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</si>
  <si>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</si>
  <si>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</si>
  <si>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</si>
  <si>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</si>
  <si>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</si>
  <si>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</si>
  <si>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</si>
  <si>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</si>
  <si>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</si>
  <si>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</si>
  <si>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</si>
  <si>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</si>
  <si>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</si>
  <si>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</si>
  <si>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</si>
  <si>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</si>
  <si>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</si>
  <si>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</si>
  <si>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</si>
  <si>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</si>
  <si>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</si>
  <si>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</si>
  <si>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</si>
  <si>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</si>
  <si>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</si>
  <si>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</si>
  <si>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</si>
  <si>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</si>
  <si>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</si>
  <si>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</si>
  <si>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</si>
  <si>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</si>
  <si>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</si>
  <si>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</si>
  <si>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</si>
  <si>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</si>
  <si>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</si>
  <si>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</si>
  <si>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</si>
  <si>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</si>
  <si>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</si>
  <si>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</si>
  <si>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</si>
  <si>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</si>
  <si>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</si>
  <si>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</si>
  <si>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</si>
  <si>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</si>
  <si>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</si>
  <si>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</si>
  <si>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</si>
  <si>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</si>
  <si>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</si>
  <si>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</si>
  <si>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</si>
  <si>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</si>
  <si>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</si>
  <si>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</si>
  <si>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</si>
  <si>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</si>
  <si>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</si>
  <si>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</si>
  <si>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</si>
  <si>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</si>
  <si>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</si>
  <si>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</si>
  <si>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</si>
  <si>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</si>
  <si>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</si>
  <si>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</si>
  <si>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</si>
  <si>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</si>
  <si>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</si>
  <si>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</si>
  <si>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</si>
  <si>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</si>
  <si>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</si>
  <si>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</si>
  <si>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</si>
  <si>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</si>
  <si>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</si>
  <si>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</si>
  <si>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</si>
  <si>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</si>
  <si>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</si>
  <si>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</si>
  <si>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</si>
  <si>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</si>
  <si>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</si>
  <si>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</si>
  <si>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</si>
  <si>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</si>
  <si>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</si>
  <si>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</si>
  <si>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</si>
  <si>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</si>
  <si>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</si>
  <si>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</si>
  <si>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</si>
  <si>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</si>
  <si>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</si>
  <si>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</si>
  <si>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</si>
  <si>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</si>
  <si>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</si>
  <si>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</si>
  <si>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</si>
  <si>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</si>
  <si>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</si>
  <si>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</si>
  <si>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</si>
  <si>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</si>
  <si>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</si>
  <si>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</si>
  <si>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</si>
  <si>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</si>
  <si>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</si>
  <si>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</si>
  <si>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</si>
  <si>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</si>
  <si>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</si>
  <si>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</si>
  <si>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</si>
  <si>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</si>
  <si>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</si>
  <si>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</si>
  <si>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</si>
  <si>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</si>
  <si>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</si>
  <si>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</si>
  <si>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</si>
  <si>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</si>
  <si>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</si>
  <si>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</si>
  <si>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</si>
  <si>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</si>
  <si>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</si>
  <si>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</si>
  <si>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</si>
  <si>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</si>
  <si>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</si>
  <si>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</si>
  <si>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</si>
  <si>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</si>
  <si>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</si>
  <si>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</si>
  <si>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</si>
  <si>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</si>
  <si>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</si>
  <si>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</si>
  <si>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</si>
  <si>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</si>
  <si>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</si>
  <si>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</si>
  <si>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</si>
  <si>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</si>
  <si>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</si>
  <si>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</si>
  <si>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</si>
  <si>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</si>
  <si>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</si>
  <si>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</si>
  <si>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</si>
  <si>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</si>
  <si>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</si>
  <si>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</si>
  <si>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</si>
  <si>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</si>
  <si>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</si>
  <si>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</si>
  <si>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</si>
  <si>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</si>
  <si>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</si>
  <si>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</si>
  <si>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</si>
  <si>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</si>
  <si>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</si>
  <si>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</si>
  <si>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</si>
  <si>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</si>
  <si>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</si>
  <si>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</si>
  <si>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</si>
  <si>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</si>
  <si>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</si>
  <si>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</si>
  <si>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</si>
  <si>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</si>
  <si>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</si>
  <si>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</si>
  <si>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</si>
  <si>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</si>
  <si>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</si>
  <si>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</si>
  <si>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</si>
  <si>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</si>
  <si>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</si>
  <si>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</si>
  <si>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</si>
  <si>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</si>
  <si>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</si>
  <si>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</si>
  <si>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</si>
  <si>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</si>
  <si>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</si>
  <si>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</si>
  <si>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</si>
  <si>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</si>
  <si>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</si>
  <si>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</si>
  <si>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</si>
  <si>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</si>
  <si>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</si>
  <si>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</si>
  <si>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</si>
  <si>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</si>
  <si>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</si>
  <si>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</si>
  <si>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</si>
  <si>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</si>
  <si>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</si>
  <si>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</si>
  <si>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</si>
  <si>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</si>
  <si>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</si>
  <si>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</si>
  <si>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</si>
  <si>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</si>
  <si>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</si>
  <si>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</si>
  <si>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</si>
  <si>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</si>
  <si>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</si>
  <si>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</si>
  <si>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</si>
  <si>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</si>
  <si>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</si>
  <si>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</si>
  <si>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</si>
  <si>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</si>
  <si>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</si>
  <si>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</si>
  <si>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</si>
  <si>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</si>
  <si>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</si>
  <si>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</si>
  <si>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</si>
  <si>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</si>
  <si>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</si>
  <si>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</si>
  <si>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</si>
  <si>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</si>
  <si>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</si>
  <si>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</si>
  <si>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</si>
  <si>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</si>
  <si>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</si>
  <si>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</si>
  <si>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</si>
  <si>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</si>
  <si>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</si>
  <si>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</si>
  <si>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</si>
  <si>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</si>
  <si>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</si>
  <si>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</si>
  <si>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</si>
  <si>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</si>
  <si>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</si>
  <si>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</si>
  <si>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</si>
  <si>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</si>
  <si>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</si>
  <si>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</si>
  <si>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</si>
  <si>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</si>
  <si>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</si>
  <si>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</si>
  <si>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</si>
  <si>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</si>
  <si>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</si>
  <si>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</si>
  <si>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</si>
  <si>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</si>
  <si>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</si>
  <si>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</si>
  <si>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</si>
  <si>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</si>
  <si>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</si>
  <si>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</si>
  <si>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</si>
  <si>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</si>
  <si>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</si>
  <si>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</si>
  <si>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</si>
  <si>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</si>
  <si>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</si>
  <si>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</si>
  <si>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</si>
  <si>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</si>
  <si>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</si>
  <si>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</si>
  <si>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</si>
  <si>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</si>
  <si>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</si>
  <si>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</si>
  <si>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</si>
  <si>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</si>
  <si>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</si>
  <si>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</si>
  <si>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</si>
  <si>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</si>
  <si>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</si>
  <si>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</si>
  <si>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</si>
  <si>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</si>
  <si>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</si>
  <si>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</si>
  <si>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</si>
  <si>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</si>
  <si>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</si>
  <si>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</si>
  <si>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</si>
  <si>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</si>
  <si>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</si>
  <si>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</si>
  <si>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</si>
  <si>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</si>
  <si>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</si>
  <si>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</si>
  <si>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</si>
  <si>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</si>
  <si>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</si>
  <si>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</si>
  <si>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</si>
  <si>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</si>
  <si>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</si>
  <si>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</si>
  <si>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</si>
  <si>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</si>
  <si>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</si>
  <si>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</si>
  <si>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</si>
  <si>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</si>
  <si>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</si>
  <si>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</si>
  <si>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</si>
  <si>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</si>
  <si>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</si>
  <si>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</si>
  <si>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</si>
  <si>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</si>
  <si>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</si>
  <si>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</si>
  <si>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</si>
  <si>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</si>
  <si>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</si>
  <si>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</si>
  <si>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</si>
  <si>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</si>
  <si>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</si>
  <si>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</si>
  <si>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</si>
  <si>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</si>
  <si>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</si>
  <si>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</si>
  <si>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</si>
  <si>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</si>
  <si>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</si>
  <si>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</si>
  <si>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</si>
  <si>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</si>
  <si>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</si>
  <si>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</si>
  <si>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</si>
  <si>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</si>
  <si>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</si>
  <si>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</si>
  <si>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</si>
  <si>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</si>
  <si>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</si>
  <si>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</si>
  <si>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</si>
  <si>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</si>
  <si>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</si>
  <si>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</si>
  <si>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</si>
  <si>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</si>
  <si>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</si>
  <si>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</si>
  <si>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</si>
  <si>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</si>
  <si>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</si>
  <si>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</si>
  <si>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</si>
  <si>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</si>
  <si>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</si>
  <si>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</si>
  <si>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</si>
  <si>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</si>
  <si>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</si>
  <si>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</si>
  <si>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</si>
  <si>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</si>
  <si>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</si>
  <si>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</si>
  <si>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</si>
  <si>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</si>
  <si>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</si>
  <si>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</si>
  <si>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</si>
  <si>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</si>
  <si>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</si>
  <si>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</si>
  <si>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</si>
  <si>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</si>
  <si>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</si>
  <si>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</si>
  <si>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</si>
  <si>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</si>
  <si>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</si>
  <si>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</si>
  <si>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</si>
  <si>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</si>
  <si>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</si>
  <si>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</si>
  <si>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</si>
  <si>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</si>
  <si>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</si>
  <si>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</si>
  <si>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</si>
  <si>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</si>
  <si>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</si>
  <si>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</si>
  <si>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</si>
  <si>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</si>
  <si>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</si>
  <si>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</si>
  <si>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</si>
  <si>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</si>
  <si>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</si>
  <si>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</si>
  <si>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</si>
  <si>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</si>
  <si>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</si>
  <si>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</si>
  <si>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</si>
  <si>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</si>
  <si>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</si>
  <si>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</si>
  <si>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</si>
  <si>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</si>
  <si>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</si>
  <si>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</si>
  <si>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</si>
  <si>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</si>
  <si>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</si>
  <si>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</si>
  <si>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</si>
  <si>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</si>
  <si>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</si>
  <si>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</si>
  <si>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</si>
  <si>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</si>
  <si>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</si>
  <si>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</si>
  <si>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</si>
  <si>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</si>
  <si>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</si>
  <si>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</si>
  <si>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</si>
  <si>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</si>
  <si>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</si>
  <si>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</si>
  <si>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</si>
  <si>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</si>
  <si>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</si>
  <si>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</si>
  <si>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</si>
  <si>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</si>
  <si>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</si>
  <si>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</si>
  <si>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</si>
  <si>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</si>
  <si>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</si>
  <si>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</si>
  <si>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</si>
  <si>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</si>
  <si>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</si>
  <si>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</si>
  <si>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</si>
  <si>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</si>
  <si>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</si>
  <si>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</si>
  <si>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</si>
  <si>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</si>
  <si>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</si>
  <si>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</si>
  <si>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</si>
  <si>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</si>
  <si>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</si>
  <si>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</si>
  <si>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</si>
  <si>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</si>
  <si>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</si>
  <si>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</si>
  <si>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</si>
  <si>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</si>
  <si>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</si>
  <si>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</si>
  <si>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</si>
  <si>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</si>
  <si>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</si>
  <si>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</si>
  <si>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</si>
  <si>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</si>
  <si>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</si>
  <si>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</si>
  <si>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</si>
  <si>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</si>
  <si>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</si>
  <si>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</si>
  <si>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</si>
  <si>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</si>
  <si>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</si>
  <si>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</si>
  <si>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</si>
  <si>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</si>
  <si>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</si>
  <si>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</si>
  <si>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</si>
  <si>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</si>
  <si>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</si>
  <si>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</si>
  <si>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</si>
  <si>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</si>
  <si>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</si>
  <si>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</si>
  <si>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</si>
  <si>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</si>
  <si>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</si>
  <si>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</si>
  <si>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</si>
  <si>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</si>
  <si>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</si>
  <si>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</si>
  <si>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</si>
  <si>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</si>
  <si>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</si>
  <si>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</si>
  <si>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</si>
  <si>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</si>
  <si>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</si>
  <si>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</si>
  <si>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</si>
  <si>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</si>
  <si>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</si>
  <si>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</si>
  <si>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</si>
  <si>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</si>
  <si>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</si>
  <si>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</si>
  <si>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</si>
  <si>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</si>
  <si>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</si>
  <si>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</si>
  <si>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</si>
  <si>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</si>
  <si>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</si>
  <si>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</si>
  <si>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</si>
  <si>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</si>
  <si>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</si>
  <si>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</si>
  <si>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</si>
  <si>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</si>
  <si>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</si>
  <si>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</si>
  <si>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</si>
  <si>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</si>
  <si>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</si>
  <si>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</si>
  <si>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</si>
  <si>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</si>
  <si>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</si>
  <si>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</si>
  <si>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</si>
  <si>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</si>
  <si>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</si>
  <si>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</si>
  <si>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</si>
  <si>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</si>
  <si>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</si>
  <si>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</si>
  <si>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</si>
  <si>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</si>
  <si>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</si>
  <si>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</si>
  <si>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</si>
  <si>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</si>
  <si>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</si>
  <si>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</si>
  <si>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</si>
  <si>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</si>
  <si>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</si>
  <si>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</si>
  <si>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</si>
  <si>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</si>
  <si>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</si>
  <si>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</si>
  <si>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</si>
  <si>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</si>
  <si>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</si>
  <si>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</si>
  <si>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</si>
  <si>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</si>
  <si>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</si>
  <si>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</si>
  <si>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</si>
  <si>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</si>
  <si>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</si>
  <si>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</si>
  <si>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</si>
  <si>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</si>
  <si>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</si>
  <si>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</si>
  <si>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</si>
  <si>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</si>
  <si>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</si>
  <si>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</si>
  <si>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</si>
  <si>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</si>
  <si>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</si>
  <si>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</si>
  <si>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</si>
  <si>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</si>
  <si>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</si>
  <si>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</si>
  <si>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</si>
  <si>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</si>
  <si>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</si>
  <si>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</si>
  <si>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</si>
  <si>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</si>
  <si>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</si>
  <si>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</si>
  <si>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</si>
  <si>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</si>
  <si>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</si>
  <si>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</si>
  <si>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</si>
  <si>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</si>
  <si>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</si>
  <si>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</si>
  <si>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</si>
  <si>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</si>
  <si>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</si>
  <si>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</si>
  <si>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</si>
  <si>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</si>
  <si>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</si>
  <si>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</si>
  <si>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</si>
  <si>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</si>
  <si>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</si>
  <si>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</si>
  <si>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</si>
  <si>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</si>
  <si>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</si>
  <si>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</si>
  <si>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</si>
  <si>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</si>
  <si>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</si>
  <si>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</si>
  <si>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</si>
  <si>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</si>
  <si>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</si>
  <si>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</si>
  <si>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</si>
  <si>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</si>
  <si>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</si>
  <si>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</si>
  <si>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</si>
  <si>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18.02.2020 13:46:33</t>
  </si>
  <si>
    <t>Рябкова Татьяна Петровна</t>
  </si>
  <si>
    <t>8-919-938-94-89</t>
  </si>
  <si>
    <t>Андреева Любовь Леонтьевна</t>
  </si>
  <si>
    <t>экономист</t>
  </si>
  <si>
    <t>Удалить</t>
  </si>
  <si>
    <t>1</t>
  </si>
  <si>
    <t>2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</si>
  <si>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</si>
  <si>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</si>
  <si>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</si>
  <si>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</si>
  <si>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ais7213@mail.ru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</si>
</sst>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7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7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7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7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7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59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61" xfId="1140" applyFont="1" applyFill="1" applyBorder="1" applyAlignment="1" applyProtection="1">
      <alignment horizontal="center" vertical="center" wrapText="1"/>
      <protection/>
    </xf>
    <xf numFmtId="0" fontId="22" fillId="4" borderId="62" xfId="1140" applyFont="1" applyFill="1" applyBorder="1" applyAlignment="1" applyProtection="1">
      <alignment horizontal="center" vertical="center" wrapText="1"/>
      <protection/>
    </xf>
    <xf numFmtId="0" fontId="22" fillId="4" borderId="63" xfId="1140" applyFont="1" applyFill="1" applyBorder="1" applyAlignment="1" applyProtection="1">
      <alignment horizontal="center" vertical="center" wrapText="1"/>
      <protection/>
    </xf>
    <xf numFmtId="49" fontId="59" fillId="0" borderId="64" xfId="1137" applyFont="1" applyBorder="1" applyAlignment="1" applyProtection="1">
      <alignment horizontal="center" vertical="center"/>
      <protection/>
    </xf>
    <xf numFmtId="0" fontId="54" fillId="0" borderId="64" xfId="1132" applyFont="1" applyBorder="1" applyAlignment="1">
      <alignment horizontal="center"/>
      <protection/>
    </xf>
    <xf numFmtId="49" fontId="18" fillId="48" borderId="65" xfId="1137" applyFont="1" applyFill="1" applyBorder="1" applyAlignment="1" applyProtection="1">
      <alignment horizontal="right" vertical="center" indent="1"/>
      <protection/>
    </xf>
    <xf numFmtId="49" fontId="39" fillId="40" borderId="66" xfId="844" applyNumberFormat="1" applyFont="1" applyFill="1" applyBorder="1" applyAlignment="1" applyProtection="1">
      <alignment horizontal="left" vertical="center"/>
      <protection locked="0"/>
    </xf>
    <xf numFmtId="49" fontId="22" fillId="40" borderId="67" xfId="1137" applyFont="1" applyFill="1" applyBorder="1" applyAlignment="1" applyProtection="1">
      <alignment horizontal="left" vertical="center"/>
      <protection locked="0"/>
    </xf>
    <xf numFmtId="49" fontId="22" fillId="40" borderId="68" xfId="1137" applyFont="1" applyFill="1" applyBorder="1" applyAlignment="1" applyProtection="1">
      <alignment horizontal="left" vertical="center"/>
      <protection locked="0"/>
    </xf>
    <xf numFmtId="49" fontId="39" fillId="40" borderId="69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71" xfId="1137" applyFont="1" applyFill="1" applyBorder="1" applyAlignment="1" applyProtection="1">
      <alignment horizontal="right" vertical="center" indent="1"/>
      <protection/>
    </xf>
    <xf numFmtId="49" fontId="39" fillId="40" borderId="59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59" xfId="1137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8" borderId="72" xfId="1137" applyFont="1" applyFill="1" applyBorder="1" applyAlignment="1" applyProtection="1">
      <alignment horizontal="right" vertical="center" indent="1"/>
      <protection/>
    </xf>
    <xf numFmtId="49" fontId="18" fillId="48" borderId="73" xfId="1137" applyFont="1" applyFill="1" applyBorder="1" applyAlignment="1" applyProtection="1">
      <alignment horizontal="right" vertical="center" indent="1"/>
      <protection/>
    </xf>
    <xf numFmtId="49" fontId="18" fillId="40" borderId="74" xfId="1137" applyFont="1" applyFill="1" applyBorder="1" applyAlignment="1" applyProtection="1">
      <alignment horizontal="left" vertical="center" wrapText="1"/>
      <protection locked="0"/>
    </xf>
    <xf numFmtId="49" fontId="18" fillId="40" borderId="75" xfId="1137" applyFont="1" applyFill="1" applyBorder="1" applyAlignment="1" applyProtection="1">
      <alignment horizontal="left" vertical="center" wrapText="1"/>
      <protection locked="0"/>
    </xf>
    <xf numFmtId="49" fontId="18" fillId="40" borderId="7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77" xfId="1137" applyFont="1" applyFill="1" applyBorder="1" applyAlignment="1" applyProtection="1">
      <alignment horizontal="right" vertical="center" indent="1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18" fillId="40" borderId="7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0" fontId="60" fillId="0" borderId="64" xfId="1132" applyFont="1" applyBorder="1" applyAlignment="1">
      <alignment horizontal="center"/>
      <protection/>
    </xf>
    <xf numFmtId="0" fontId="18" fillId="48" borderId="79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80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22" fillId="4" borderId="82" xfId="1140" applyFont="1" applyFill="1" applyBorder="1" applyAlignment="1" applyProtection="1">
      <alignment horizontal="center" vertical="center" wrapText="1"/>
      <protection/>
    </xf>
    <xf numFmtId="0" fontId="22" fillId="4" borderId="83" xfId="1140" applyFont="1" applyFill="1" applyBorder="1" applyAlignment="1" applyProtection="1">
      <alignment horizontal="center" vertical="center" wrapText="1"/>
      <protection/>
    </xf>
    <xf numFmtId="0" fontId="18" fillId="48" borderId="84" xfId="1140" applyFont="1" applyFill="1" applyBorder="1" applyAlignment="1" applyProtection="1">
      <alignment horizontal="center" vertical="center" wrapText="1"/>
      <protection/>
    </xf>
    <xf numFmtId="0" fontId="18" fillId="48" borderId="85" xfId="1140" applyFont="1" applyFill="1" applyBorder="1" applyAlignment="1" applyProtection="1">
      <alignment horizontal="center" vertical="center" wrapText="1"/>
      <protection/>
    </xf>
    <xf numFmtId="49" fontId="22" fillId="3" borderId="86" xfId="1144" applyNumberFormat="1" applyFont="1" applyFill="1" applyBorder="1" applyAlignment="1" applyProtection="1">
      <alignment horizontal="center" vertical="center" wrapText="1"/>
      <protection/>
    </xf>
    <xf numFmtId="49" fontId="22" fillId="3" borderId="83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22" fillId="2" borderId="80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и наименования показателей" xfId="1017"/>
    <cellStyle name="Мои наименования показателей 2" xfId="1018"/>
    <cellStyle name="Мои наименования показателей 2 2" xfId="1019"/>
    <cellStyle name="Мои наименования показателей 2 3" xfId="1020"/>
    <cellStyle name="Мои наименования показателей 2 4" xfId="1021"/>
    <cellStyle name="Мои наименования показателей 2 5" xfId="1022"/>
    <cellStyle name="Мои наименования показателей 2 6" xfId="1023"/>
    <cellStyle name="Мои наименования показателей 2 7" xfId="1024"/>
    <cellStyle name="Мои наименования показателей 2 8" xfId="1025"/>
    <cellStyle name="Мои наименования показателей 2_1" xfId="1026"/>
    <cellStyle name="Мои наименования показателей 3" xfId="1027"/>
    <cellStyle name="Мои наименования показателей 3 2" xfId="1028"/>
    <cellStyle name="Мои наименования показателей 3 3" xfId="1029"/>
    <cellStyle name="Мои наименования показателей 3 4" xfId="1030"/>
    <cellStyle name="Мои наименования показателей 3 5" xfId="1031"/>
    <cellStyle name="Мои наименования показателей 3 6" xfId="1032"/>
    <cellStyle name="Мои наименования показателей 3 7" xfId="1033"/>
    <cellStyle name="Мои наименования показателей 3 8" xfId="1034"/>
    <cellStyle name="Мои наименования показателей 3_1" xfId="1035"/>
    <cellStyle name="Мои наименования показателей 4" xfId="1036"/>
    <cellStyle name="Мои наименования показателей 4 2" xfId="1037"/>
    <cellStyle name="Мои наименования показателей 4 3" xfId="1038"/>
    <cellStyle name="Мои наименования показателей 4 4" xfId="1039"/>
    <cellStyle name="Мои наименования показателей 4 5" xfId="1040"/>
    <cellStyle name="Мои наименования показателей 4 6" xfId="1041"/>
    <cellStyle name="Мои наименования показателей 4 7" xfId="1042"/>
    <cellStyle name="Мои наименования показателей 4 8" xfId="1043"/>
    <cellStyle name="Мои наименования показателей 4_1" xfId="1044"/>
    <cellStyle name="Мои наименования показателей 5" xfId="1045"/>
    <cellStyle name="Мои наименования показателей 5 2" xfId="1046"/>
    <cellStyle name="Мои наименования показателей 5 3" xfId="1047"/>
    <cellStyle name="Мои наименования показателей 5 4" xfId="1048"/>
    <cellStyle name="Мои наименования показателей 5 5" xfId="1049"/>
    <cellStyle name="Мои наименования показателей 5 6" xfId="1050"/>
    <cellStyle name="Мои наименования показателей 5 7" xfId="1051"/>
    <cellStyle name="Мои наименования показателей 5 8" xfId="1052"/>
    <cellStyle name="Мои наименования показателей 5_1" xfId="1053"/>
    <cellStyle name="Мои наименования показателей 6" xfId="1054"/>
    <cellStyle name="Мои наименования показателей 6 2" xfId="1055"/>
    <cellStyle name="Мои наименования показателей 6_TSET.NET.2.02" xfId="1056"/>
    <cellStyle name="Мои наименования показателей 7" xfId="1057"/>
    <cellStyle name="Мои наименования показателей 7 2" xfId="1058"/>
    <cellStyle name="Мои наименования показателей 7_TSET.NET.2.02" xfId="1059"/>
    <cellStyle name="Мои наименования показателей 8" xfId="1060"/>
    <cellStyle name="Мои наименования показателей 8 2" xfId="1061"/>
    <cellStyle name="Мои наименования показателей 8_TSET.NET.2.02" xfId="1062"/>
    <cellStyle name="Мои наименования показателей_46TE.RT(v1.0)" xfId="1063"/>
    <cellStyle name="Мой заголовок" xfId="1064"/>
    <cellStyle name="Мой заголовок листа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Z33" sqref="Z3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6" t="e">
        <f>"Версия "&amp;GetVersion()</f>
        <v>#NAME?</v>
      </c>
      <c r="O2" s="156"/>
      <c r="P2" s="156"/>
      <c r="Q2" s="63"/>
    </row>
    <row r="3" spans="2:17" s="16" customFormat="1" ht="30.75" customHeight="1" thickBot="1">
      <c r="B3" s="62"/>
      <c r="C3" s="157" t="s">
        <v>151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9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9" t="s">
        <v>161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0" t="s">
        <v>157</v>
      </c>
      <c r="E29" s="160"/>
      <c r="F29" s="160"/>
      <c r="G29" s="160"/>
      <c r="H29" s="160"/>
      <c r="I29" s="160"/>
      <c r="J29" s="161"/>
      <c r="K29" s="161"/>
      <c r="L29" s="161"/>
      <c r="M29" s="21"/>
      <c r="N29" s="21"/>
      <c r="O29" s="87"/>
      <c r="P29" s="88"/>
      <c r="Q29" s="18"/>
    </row>
    <row r="30" spans="2:17" ht="18" customHeight="1">
      <c r="B30" s="18"/>
      <c r="C30" s="20"/>
      <c r="D30" s="152" t="s">
        <v>158</v>
      </c>
      <c r="E30" s="162"/>
      <c r="F30" s="163" t="s">
        <v>169</v>
      </c>
      <c r="G30" s="164"/>
      <c r="H30" s="164"/>
      <c r="I30" s="164"/>
      <c r="J30" s="164"/>
      <c r="K30" s="164"/>
      <c r="L30" s="165"/>
      <c r="M30" s="21"/>
      <c r="N30" s="21"/>
      <c r="O30" s="87"/>
      <c r="P30" s="88"/>
      <c r="Q30" s="18"/>
    </row>
    <row r="31" spans="2:17" ht="18" customHeight="1">
      <c r="B31" s="18"/>
      <c r="C31" s="20"/>
      <c r="D31" s="152" t="s">
        <v>159</v>
      </c>
      <c r="E31" s="162"/>
      <c r="F31" s="166" t="s">
        <v>168</v>
      </c>
      <c r="G31" s="167"/>
      <c r="H31" s="167"/>
      <c r="I31" s="167"/>
      <c r="J31" s="167"/>
      <c r="K31" s="167"/>
      <c r="L31" s="168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80" t="s">
        <v>117</v>
      </c>
      <c r="E32" s="181"/>
      <c r="F32" s="182" t="s">
        <v>118</v>
      </c>
      <c r="G32" s="183"/>
      <c r="H32" s="183"/>
      <c r="I32" s="183"/>
      <c r="J32" s="183"/>
      <c r="K32" s="183"/>
      <c r="L32" s="184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0" t="s">
        <v>119</v>
      </c>
      <c r="E34" s="160"/>
      <c r="F34" s="160"/>
      <c r="G34" s="160"/>
      <c r="H34" s="160"/>
      <c r="I34" s="160"/>
      <c r="J34" s="185"/>
      <c r="K34" s="185"/>
      <c r="L34" s="185"/>
      <c r="M34" s="21"/>
      <c r="N34" s="21"/>
      <c r="O34" s="87"/>
      <c r="P34" s="88"/>
      <c r="Q34" s="18"/>
    </row>
    <row r="35" spans="2:17" ht="15" customHeight="1">
      <c r="B35" s="18"/>
      <c r="C35" s="20"/>
      <c r="D35" s="152" t="s">
        <v>160</v>
      </c>
      <c r="E35" s="153"/>
      <c r="F35" s="172"/>
      <c r="G35" s="172"/>
      <c r="H35" s="172"/>
      <c r="I35" s="172"/>
      <c r="J35" s="172"/>
      <c r="K35" s="172"/>
      <c r="L35" s="173"/>
      <c r="M35" s="20"/>
      <c r="N35" s="21"/>
      <c r="O35" s="87"/>
      <c r="P35" s="88"/>
      <c r="Q35" s="18"/>
    </row>
    <row r="36" spans="2:17" ht="15" customHeight="1">
      <c r="B36" s="18"/>
      <c r="C36" s="20"/>
      <c r="D36" s="152" t="s">
        <v>158</v>
      </c>
      <c r="E36" s="153"/>
      <c r="F36" s="154"/>
      <c r="G36" s="154"/>
      <c r="H36" s="154"/>
      <c r="I36" s="154"/>
      <c r="J36" s="154"/>
      <c r="K36" s="154"/>
      <c r="L36" s="155"/>
      <c r="M36" s="20"/>
      <c r="N36" s="21"/>
      <c r="O36" s="87"/>
      <c r="P36" s="88"/>
      <c r="Q36" s="18"/>
    </row>
    <row r="37" spans="2:17" ht="15" customHeight="1">
      <c r="B37" s="18"/>
      <c r="C37" s="20"/>
      <c r="D37" s="169" t="s">
        <v>159</v>
      </c>
      <c r="E37" s="170"/>
      <c r="F37" s="171"/>
      <c r="G37" s="172"/>
      <c r="H37" s="172"/>
      <c r="I37" s="172"/>
      <c r="J37" s="172"/>
      <c r="K37" s="172"/>
      <c r="L37" s="173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4" t="s">
        <v>117</v>
      </c>
      <c r="E38" s="175"/>
      <c r="F38" s="176"/>
      <c r="G38" s="177"/>
      <c r="H38" s="177"/>
      <c r="I38" s="177"/>
      <c r="J38" s="177"/>
      <c r="K38" s="177"/>
      <c r="L38" s="178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2">
      <selection activeCell="K12" sqref="K12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2023</v>
      </c>
    </row>
    <row r="3" spans="1:14" ht="15" customHeight="1">
      <c r="A3" s="26"/>
      <c r="D3" s="94"/>
      <c r="E3" s="95"/>
      <c r="F3" s="96"/>
      <c r="G3" s="195" t="e">
        <f>version</f>
        <v>#NAME?</v>
      </c>
      <c r="H3" s="196"/>
      <c r="M3" s="28" t="s">
        <v>120</v>
      </c>
      <c r="N3" s="1">
        <f>N2-1</f>
        <v>2022</v>
      </c>
    </row>
    <row r="4" spans="4:14" ht="30" customHeight="1" thickBot="1">
      <c r="D4" s="92"/>
      <c r="E4" s="197" t="s">
        <v>131</v>
      </c>
      <c r="F4" s="198"/>
      <c r="G4" s="199"/>
      <c r="H4" s="100"/>
      <c r="M4" s="28" t="s">
        <v>121</v>
      </c>
      <c r="N4" s="1">
        <f>N2-2</f>
        <v>2021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202" t="s">
        <v>107</v>
      </c>
      <c r="G6" s="203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179</v>
      </c>
      <c r="G8" s="106" t="s">
        <v>10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4" t="s">
        <v>491</v>
      </c>
      <c r="G10" s="205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492</v>
      </c>
      <c r="G12" s="186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493</v>
      </c>
      <c r="G13" s="186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87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88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189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200" t="s">
        <v>21</v>
      </c>
      <c r="F19" s="201"/>
      <c r="G19" s="113" t="s">
        <v>724</v>
      </c>
      <c r="H19" s="100"/>
    </row>
    <row r="20" spans="1:8" ht="30" customHeight="1">
      <c r="A20" s="32"/>
      <c r="D20" s="92"/>
      <c r="E20" s="190" t="s">
        <v>22</v>
      </c>
      <c r="F20" s="191"/>
      <c r="G20" s="114" t="s">
        <v>725</v>
      </c>
      <c r="H20" s="100"/>
    </row>
    <row r="21" spans="1:8" ht="21" customHeight="1">
      <c r="A21" s="32"/>
      <c r="D21" s="92"/>
      <c r="E21" s="192" t="s">
        <v>23</v>
      </c>
      <c r="F21" s="33" t="s">
        <v>24</v>
      </c>
      <c r="G21" s="114" t="s">
        <v>726</v>
      </c>
      <c r="H21" s="100"/>
    </row>
    <row r="22" spans="1:8" ht="21" customHeight="1">
      <c r="A22" s="32"/>
      <c r="D22" s="92"/>
      <c r="E22" s="192"/>
      <c r="F22" s="33" t="s">
        <v>150</v>
      </c>
      <c r="G22" s="114" t="s">
        <v>727</v>
      </c>
      <c r="H22" s="100"/>
    </row>
    <row r="23" spans="1:8" ht="21" customHeight="1">
      <c r="A23" s="32"/>
      <c r="D23" s="92"/>
      <c r="E23" s="192" t="s">
        <v>25</v>
      </c>
      <c r="F23" s="33" t="s">
        <v>24</v>
      </c>
      <c r="G23" s="114" t="s">
        <v>717</v>
      </c>
      <c r="H23" s="100"/>
    </row>
    <row r="24" spans="1:8" ht="21" customHeight="1">
      <c r="A24" s="32"/>
      <c r="D24" s="92"/>
      <c r="E24" s="192"/>
      <c r="F24" s="33" t="s">
        <v>150</v>
      </c>
      <c r="G24" s="114" t="s">
        <v>718</v>
      </c>
      <c r="H24" s="100"/>
    </row>
    <row r="25" spans="1:8" ht="21" customHeight="1">
      <c r="A25" s="32"/>
      <c r="B25" s="5"/>
      <c r="D25" s="93"/>
      <c r="E25" s="193" t="s">
        <v>26</v>
      </c>
      <c r="F25" s="6" t="s">
        <v>24</v>
      </c>
      <c r="G25" s="115" t="s">
        <v>719</v>
      </c>
      <c r="H25" s="101"/>
    </row>
    <row r="26" spans="1:8" ht="21" customHeight="1">
      <c r="A26" s="32"/>
      <c r="B26" s="5"/>
      <c r="D26" s="93"/>
      <c r="E26" s="193"/>
      <c r="F26" s="6" t="s">
        <v>27</v>
      </c>
      <c r="G26" s="115" t="s">
        <v>720</v>
      </c>
      <c r="H26" s="101"/>
    </row>
    <row r="27" spans="1:8" ht="21" customHeight="1">
      <c r="A27" s="32"/>
      <c r="B27" s="5"/>
      <c r="D27" s="93"/>
      <c r="E27" s="193"/>
      <c r="F27" s="33" t="s">
        <v>150</v>
      </c>
      <c r="G27" s="115" t="s">
        <v>727</v>
      </c>
      <c r="H27" s="101"/>
    </row>
    <row r="28" spans="1:8" ht="21" customHeight="1" thickBot="1">
      <c r="A28" s="32"/>
      <c r="B28" s="5"/>
      <c r="D28" s="93"/>
      <c r="E28" s="194"/>
      <c r="F28" s="112" t="s">
        <v>28</v>
      </c>
      <c r="G28" s="116" t="s">
        <v>728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G3:H3"/>
    <mergeCell ref="E4:G4"/>
    <mergeCell ref="E19:F19"/>
    <mergeCell ref="F6:G6"/>
    <mergeCell ref="F10:G10"/>
    <mergeCell ref="G12:G13"/>
    <mergeCell ref="E15:E17"/>
    <mergeCell ref="E20:F20"/>
    <mergeCell ref="E21:E22"/>
    <mergeCell ref="E23:E24"/>
    <mergeCell ref="E25:E28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75" zoomScaleNormal="75" zoomScalePageLayoutView="0" workbookViewId="0" topLeftCell="C7">
      <pane xSplit="3" ySplit="10" topLeftCell="R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K22" sqref="K22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6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Сентябрь 2023 года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8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ООО "Агентство Интеллект-Сервис"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20" t="s">
        <v>29</v>
      </c>
      <c r="E13" s="22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15" t="s">
        <v>137</v>
      </c>
      <c r="X13" s="141"/>
    </row>
    <row r="14" spans="3:24" ht="17.25" customHeight="1">
      <c r="C14" s="133"/>
      <c r="D14" s="221"/>
      <c r="E14" s="210"/>
      <c r="F14" s="210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16"/>
      <c r="X14" s="141"/>
    </row>
    <row r="15" spans="3:24" ht="60" customHeight="1">
      <c r="C15" s="133"/>
      <c r="D15" s="221"/>
      <c r="E15" s="210"/>
      <c r="F15" s="210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16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7" t="str">
        <f>IF(prd2="","Не определено",prd2)</f>
        <v>Сентябрь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9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147.696</v>
      </c>
      <c r="G20" s="48">
        <f t="shared" si="0"/>
        <v>143.649</v>
      </c>
      <c r="H20" s="48">
        <f t="shared" si="0"/>
        <v>18.055</v>
      </c>
      <c r="I20" s="48">
        <f t="shared" si="0"/>
        <v>0</v>
      </c>
      <c r="J20" s="48">
        <f t="shared" si="0"/>
        <v>34.511</v>
      </c>
      <c r="K20" s="48">
        <f t="shared" si="0"/>
        <v>91.08300000000001</v>
      </c>
      <c r="L20" s="48">
        <f t="shared" si="0"/>
        <v>4.047</v>
      </c>
      <c r="M20" s="48">
        <f t="shared" si="0"/>
        <v>0</v>
      </c>
      <c r="N20" s="48">
        <f t="shared" si="0"/>
        <v>0</v>
      </c>
      <c r="O20" s="48">
        <f t="shared" si="0"/>
        <v>2.472</v>
      </c>
      <c r="P20" s="48">
        <f t="shared" si="0"/>
        <v>1.575</v>
      </c>
      <c r="Q20" s="48">
        <f>IF(G20=0,0,T20/G20)</f>
        <v>3.1448065387855118</v>
      </c>
      <c r="R20" s="48">
        <f>IF(L20=0,0,U20/L20)</f>
        <v>3.37747</v>
      </c>
      <c r="S20" s="48">
        <f>SUM(S21:S24)</f>
        <v>465.41693558000003</v>
      </c>
      <c r="T20" s="48">
        <f>SUM(T21:T24)</f>
        <v>451.74831449</v>
      </c>
      <c r="U20" s="48">
        <f>SUM(U21:U24)</f>
        <v>13.66862109</v>
      </c>
      <c r="V20" s="48">
        <f>SUM(V21:V24)</f>
        <v>0</v>
      </c>
      <c r="W20" s="131">
        <f>SUM(W21:W24)</f>
        <v>465.41693558000003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721</v>
      </c>
      <c r="D22" s="144" t="s">
        <v>722</v>
      </c>
      <c r="E22" s="58" t="s">
        <v>282</v>
      </c>
      <c r="F22" s="48">
        <f>G22+L22</f>
        <v>132.649</v>
      </c>
      <c r="G22" s="48">
        <f>H22+I22+J22+K22</f>
        <v>132.649</v>
      </c>
      <c r="H22" s="56">
        <v>18.055</v>
      </c>
      <c r="I22" s="56"/>
      <c r="J22" s="56">
        <v>27.792</v>
      </c>
      <c r="K22" s="56">
        <v>86.802</v>
      </c>
      <c r="L22" s="48">
        <f>M22+N22+O22+P22</f>
        <v>0</v>
      </c>
      <c r="M22" s="56"/>
      <c r="N22" s="56"/>
      <c r="O22" s="56"/>
      <c r="P22" s="56"/>
      <c r="Q22" s="56">
        <v>3.09201</v>
      </c>
      <c r="R22" s="56"/>
      <c r="S22" s="48">
        <f>T22+U22</f>
        <v>410.15203449</v>
      </c>
      <c r="T22" s="56">
        <f>G22*Q22</f>
        <v>410.15203449</v>
      </c>
      <c r="U22" s="56">
        <f>L22*R22</f>
        <v>0</v>
      </c>
      <c r="V22" s="56">
        <v>0</v>
      </c>
      <c r="W22" s="57">
        <f>S22-V22</f>
        <v>410.15203449</v>
      </c>
      <c r="X22" s="143"/>
    </row>
    <row r="23" spans="3:24" ht="30" customHeight="1">
      <c r="C23" s="151" t="s">
        <v>721</v>
      </c>
      <c r="D23" s="144" t="s">
        <v>723</v>
      </c>
      <c r="E23" s="58" t="s">
        <v>301</v>
      </c>
      <c r="F23" s="48">
        <f>G23+L23</f>
        <v>15.047</v>
      </c>
      <c r="G23" s="48">
        <f>H23+I23+J23+K23</f>
        <v>11</v>
      </c>
      <c r="H23" s="56"/>
      <c r="I23" s="56"/>
      <c r="J23" s="56">
        <v>6.719</v>
      </c>
      <c r="K23" s="56">
        <v>4.281</v>
      </c>
      <c r="L23" s="48">
        <f>M23+N23+O23+P23</f>
        <v>4.047</v>
      </c>
      <c r="M23" s="56"/>
      <c r="N23" s="56"/>
      <c r="O23" s="56">
        <v>2.472</v>
      </c>
      <c r="P23" s="56">
        <v>1.575</v>
      </c>
      <c r="Q23" s="56">
        <v>3.78148</v>
      </c>
      <c r="R23" s="56">
        <v>3.37747</v>
      </c>
      <c r="S23" s="48">
        <f>T23+U23</f>
        <v>55.26490109</v>
      </c>
      <c r="T23" s="56">
        <f>G23*Q23</f>
        <v>41.59628</v>
      </c>
      <c r="U23" s="56">
        <f>L23*R23</f>
        <v>13.66862109</v>
      </c>
      <c r="V23" s="56"/>
      <c r="W23" s="57">
        <f>S23-V23</f>
        <v>55.26490109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297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430</v>
      </c>
      <c r="D106" s="43" t="s">
        <v>402</v>
      </c>
      <c r="E106" s="43" t="s">
        <v>107</v>
      </c>
    </row>
    <row r="107" spans="1:5" ht="11.25">
      <c r="A107" s="43" t="s">
        <v>189</v>
      </c>
      <c r="B107" s="43" t="s">
        <v>190</v>
      </c>
      <c r="C107" s="43" t="s">
        <v>191</v>
      </c>
      <c r="D107" s="43" t="s">
        <v>402</v>
      </c>
      <c r="E107" s="43" t="s">
        <v>107</v>
      </c>
    </row>
    <row r="108" spans="1:5" ht="11.25">
      <c r="A108" s="43" t="s">
        <v>431</v>
      </c>
      <c r="B108" s="43" t="s">
        <v>432</v>
      </c>
      <c r="C108" s="43" t="s">
        <v>230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205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233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350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240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188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196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233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451</v>
      </c>
      <c r="D117" s="43" t="s">
        <v>402</v>
      </c>
      <c r="E117" s="43" t="s">
        <v>107</v>
      </c>
    </row>
    <row r="118" spans="1:5" ht="11.25">
      <c r="A118" s="43" t="s">
        <v>452</v>
      </c>
      <c r="B118" s="43" t="s">
        <v>453</v>
      </c>
      <c r="C118" s="43" t="s">
        <v>205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456</v>
      </c>
      <c r="D119" s="43" t="s">
        <v>402</v>
      </c>
      <c r="E119" s="43" t="s">
        <v>107</v>
      </c>
    </row>
    <row r="120" spans="1:5" ht="11.25">
      <c r="A120" s="43" t="s">
        <v>457</v>
      </c>
      <c r="B120" s="43" t="s">
        <v>458</v>
      </c>
      <c r="C120" s="43" t="s">
        <v>421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456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456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456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456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430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428</v>
      </c>
      <c r="B268" s="43" t="s">
        <v>429</v>
      </c>
      <c r="C268" s="43" t="s">
        <v>430</v>
      </c>
      <c r="D268" s="43" t="s">
        <v>402</v>
      </c>
      <c r="E268" s="43" t="s">
        <v>110</v>
      </c>
    </row>
    <row r="269" spans="1:5" ht="11.25">
      <c r="A269" s="43" t="s">
        <v>439</v>
      </c>
      <c r="B269" s="43" t="s">
        <v>440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443</v>
      </c>
      <c r="B270" s="43" t="s">
        <v>444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445</v>
      </c>
      <c r="B271" s="43" t="s">
        <v>446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430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297</v>
      </c>
      <c r="D381" s="43" t="s">
        <v>402</v>
      </c>
      <c r="E381" s="43" t="s">
        <v>115</v>
      </c>
    </row>
    <row r="382" spans="1:5" ht="11.25">
      <c r="A382" s="43" t="s">
        <v>686</v>
      </c>
      <c r="B382" s="43" t="s">
        <v>427</v>
      </c>
      <c r="C382" s="43" t="s">
        <v>687</v>
      </c>
      <c r="D382" s="43" t="s">
        <v>402</v>
      </c>
      <c r="E382" s="43" t="s">
        <v>115</v>
      </c>
    </row>
    <row r="383" spans="1:5" ht="11.25">
      <c r="A383" s="43" t="s">
        <v>428</v>
      </c>
      <c r="B383" s="43" t="s">
        <v>429</v>
      </c>
      <c r="C383" s="43" t="s">
        <v>430</v>
      </c>
      <c r="D383" s="43" t="s">
        <v>402</v>
      </c>
      <c r="E383" s="43" t="s">
        <v>115</v>
      </c>
    </row>
    <row r="384" spans="1:5" ht="11.25">
      <c r="A384" s="43" t="s">
        <v>295</v>
      </c>
      <c r="B384" s="43" t="s">
        <v>296</v>
      </c>
      <c r="C384" s="43" t="s">
        <v>297</v>
      </c>
      <c r="D384" s="43" t="s">
        <v>402</v>
      </c>
      <c r="E384" s="43" t="s">
        <v>115</v>
      </c>
    </row>
    <row r="385" spans="1:5" ht="11.25">
      <c r="A385" s="43" t="s">
        <v>437</v>
      </c>
      <c r="B385" s="43" t="s">
        <v>438</v>
      </c>
      <c r="C385" s="43" t="s">
        <v>233</v>
      </c>
      <c r="D385" s="43" t="s">
        <v>402</v>
      </c>
      <c r="E385" s="43" t="s">
        <v>115</v>
      </c>
    </row>
    <row r="386" spans="1:5" ht="11.25">
      <c r="A386" s="43" t="s">
        <v>631</v>
      </c>
      <c r="B386" s="43" t="s">
        <v>632</v>
      </c>
      <c r="C386" s="43" t="s">
        <v>633</v>
      </c>
      <c r="D386" s="43" t="s">
        <v>402</v>
      </c>
      <c r="E386" s="43" t="s">
        <v>115</v>
      </c>
    </row>
    <row r="387" spans="1:5" ht="11.25">
      <c r="A387" s="43" t="s">
        <v>441</v>
      </c>
      <c r="B387" s="43" t="s">
        <v>442</v>
      </c>
      <c r="C387" s="43" t="s">
        <v>240</v>
      </c>
      <c r="D387" s="43" t="s">
        <v>402</v>
      </c>
      <c r="E387" s="43" t="s">
        <v>115</v>
      </c>
    </row>
    <row r="388" spans="1:5" ht="11.25">
      <c r="A388" s="43" t="s">
        <v>634</v>
      </c>
      <c r="B388" s="43" t="s">
        <v>635</v>
      </c>
      <c r="C388" s="43" t="s">
        <v>297</v>
      </c>
      <c r="D388" s="43" t="s">
        <v>402</v>
      </c>
      <c r="E388" s="43" t="s">
        <v>115</v>
      </c>
    </row>
    <row r="389" spans="1:5" ht="11.25">
      <c r="A389" s="43" t="s">
        <v>636</v>
      </c>
      <c r="B389" s="43" t="s">
        <v>635</v>
      </c>
      <c r="C389" s="43" t="s">
        <v>637</v>
      </c>
      <c r="D389" s="43" t="s">
        <v>402</v>
      </c>
      <c r="E389" s="43" t="s">
        <v>115</v>
      </c>
    </row>
    <row r="390" spans="1:5" ht="11.25">
      <c r="A390" s="43" t="s">
        <v>638</v>
      </c>
      <c r="B390" s="43" t="s">
        <v>635</v>
      </c>
      <c r="C390" s="43" t="s">
        <v>633</v>
      </c>
      <c r="D390" s="43" t="s">
        <v>402</v>
      </c>
      <c r="E390" s="43" t="s">
        <v>115</v>
      </c>
    </row>
    <row r="391" spans="1:5" ht="11.25">
      <c r="A391" s="43" t="s">
        <v>639</v>
      </c>
      <c r="B391" s="43" t="s">
        <v>635</v>
      </c>
      <c r="C391" s="43" t="s">
        <v>640</v>
      </c>
      <c r="D391" s="43" t="s">
        <v>402</v>
      </c>
      <c r="E391" s="43" t="s">
        <v>115</v>
      </c>
    </row>
    <row r="392" spans="1:5" ht="11.25">
      <c r="A392" s="43" t="s">
        <v>641</v>
      </c>
      <c r="B392" s="43" t="s">
        <v>635</v>
      </c>
      <c r="C392" s="43" t="s">
        <v>642</v>
      </c>
      <c r="D392" s="43" t="s">
        <v>402</v>
      </c>
      <c r="E392" s="43" t="s">
        <v>115</v>
      </c>
    </row>
    <row r="393" spans="1:5" ht="11.25">
      <c r="A393" s="43" t="s">
        <v>643</v>
      </c>
      <c r="B393" s="43" t="s">
        <v>635</v>
      </c>
      <c r="C393" s="43" t="s">
        <v>644</v>
      </c>
      <c r="D393" s="43" t="s">
        <v>402</v>
      </c>
      <c r="E393" s="43" t="s">
        <v>115</v>
      </c>
    </row>
    <row r="394" spans="1:5" ht="11.25">
      <c r="A394" s="43" t="s">
        <v>447</v>
      </c>
      <c r="B394" s="43" t="s">
        <v>448</v>
      </c>
      <c r="C394" s="43" t="s">
        <v>233</v>
      </c>
      <c r="D394" s="43" t="s">
        <v>402</v>
      </c>
      <c r="E394" s="43" t="s">
        <v>115</v>
      </c>
    </row>
    <row r="395" spans="1:5" ht="11.25">
      <c r="A395" s="43" t="s">
        <v>645</v>
      </c>
      <c r="B395" s="43" t="s">
        <v>646</v>
      </c>
      <c r="C395" s="43" t="s">
        <v>297</v>
      </c>
      <c r="D395" s="43" t="s">
        <v>402</v>
      </c>
      <c r="E395" s="43" t="s">
        <v>115</v>
      </c>
    </row>
    <row r="396" spans="1:5" ht="11.25">
      <c r="A396" s="43" t="s">
        <v>457</v>
      </c>
      <c r="B396" s="43" t="s">
        <v>458</v>
      </c>
      <c r="C396" s="43" t="s">
        <v>421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449</v>
      </c>
      <c r="B481" s="43" t="s">
        <v>450</v>
      </c>
      <c r="C481" s="43" t="s">
        <v>451</v>
      </c>
      <c r="D481" s="43" t="s">
        <v>449</v>
      </c>
      <c r="E481" s="43" t="s">
        <v>450</v>
      </c>
      <c r="F481" s="43" t="s">
        <v>451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449</v>
      </c>
      <c r="AC481" s="43" t="s">
        <v>450</v>
      </c>
      <c r="AD481" s="43" t="s">
        <v>451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686</v>
      </c>
      <c r="B496" s="43" t="s">
        <v>427</v>
      </c>
      <c r="C496" s="43" t="s">
        <v>687</v>
      </c>
      <c r="D496" s="43" t="s">
        <v>686</v>
      </c>
      <c r="E496" s="43" t="s">
        <v>427</v>
      </c>
      <c r="F496" s="43" t="s">
        <v>687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428</v>
      </c>
      <c r="B497" s="43" t="s">
        <v>429</v>
      </c>
      <c r="C497" s="43" t="s">
        <v>430</v>
      </c>
      <c r="D497" s="43" t="s">
        <v>428</v>
      </c>
      <c r="E497" s="43" t="s">
        <v>429</v>
      </c>
      <c r="F497" s="43" t="s">
        <v>430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426</v>
      </c>
      <c r="B498" s="43" t="s">
        <v>427</v>
      </c>
      <c r="C498" s="43" t="s">
        <v>297</v>
      </c>
      <c r="D498" s="43" t="s">
        <v>426</v>
      </c>
      <c r="E498" s="43" t="s">
        <v>427</v>
      </c>
      <c r="F498" s="43" t="s">
        <v>297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295</v>
      </c>
      <c r="B499" s="43" t="s">
        <v>296</v>
      </c>
      <c r="C499" s="43" t="s">
        <v>297</v>
      </c>
      <c r="D499" s="43" t="s">
        <v>295</v>
      </c>
      <c r="E499" s="43" t="s">
        <v>296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431</v>
      </c>
      <c r="B501" s="43" t="s">
        <v>432</v>
      </c>
      <c r="C501" s="43" t="s">
        <v>230</v>
      </c>
      <c r="D501" s="43" t="s">
        <v>431</v>
      </c>
      <c r="E501" s="43" t="s">
        <v>432</v>
      </c>
      <c r="F501" s="43" t="s">
        <v>230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189</v>
      </c>
      <c r="B502" s="43" t="s">
        <v>190</v>
      </c>
      <c r="C502" s="43" t="s">
        <v>191</v>
      </c>
      <c r="D502" s="43" t="s">
        <v>189</v>
      </c>
      <c r="E502" s="43" t="s">
        <v>190</v>
      </c>
      <c r="F502" s="43" t="s">
        <v>191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433</v>
      </c>
      <c r="B504" s="43" t="s">
        <v>434</v>
      </c>
      <c r="C504" s="43" t="s">
        <v>205</v>
      </c>
      <c r="D504" s="43" t="s">
        <v>433</v>
      </c>
      <c r="E504" s="43" t="s">
        <v>434</v>
      </c>
      <c r="F504" s="43" t="s">
        <v>205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233</v>
      </c>
      <c r="D506" s="43" t="s">
        <v>437</v>
      </c>
      <c r="E506" s="43" t="s">
        <v>438</v>
      </c>
      <c r="F506" s="43" t="s">
        <v>233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686</v>
      </c>
      <c r="AC506" s="43" t="s">
        <v>427</v>
      </c>
      <c r="AD506" s="43" t="s">
        <v>687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631</v>
      </c>
      <c r="B507" s="43" t="s">
        <v>632</v>
      </c>
      <c r="C507" s="43" t="s">
        <v>633</v>
      </c>
      <c r="D507" s="43" t="s">
        <v>631</v>
      </c>
      <c r="E507" s="43" t="s">
        <v>632</v>
      </c>
      <c r="F507" s="43" t="s">
        <v>633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428</v>
      </c>
      <c r="AC507" s="43" t="s">
        <v>429</v>
      </c>
      <c r="AD507" s="43" t="s">
        <v>430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426</v>
      </c>
      <c r="AC508" s="43" t="s">
        <v>427</v>
      </c>
      <c r="AD508" s="43" t="s">
        <v>297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439</v>
      </c>
      <c r="B509" s="43" t="s">
        <v>440</v>
      </c>
      <c r="C509" s="43" t="s">
        <v>350</v>
      </c>
      <c r="D509" s="43" t="s">
        <v>439</v>
      </c>
      <c r="E509" s="43" t="s">
        <v>440</v>
      </c>
      <c r="F509" s="43" t="s">
        <v>350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295</v>
      </c>
      <c r="AC509" s="43" t="s">
        <v>296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240</v>
      </c>
      <c r="D510" s="43" t="s">
        <v>441</v>
      </c>
      <c r="E510" s="43" t="s">
        <v>442</v>
      </c>
      <c r="F510" s="43" t="s">
        <v>240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194</v>
      </c>
      <c r="B511" s="43" t="s">
        <v>195</v>
      </c>
      <c r="C511" s="43" t="s">
        <v>196</v>
      </c>
      <c r="D511" s="43" t="s">
        <v>194</v>
      </c>
      <c r="E511" s="43" t="s">
        <v>195</v>
      </c>
      <c r="F511" s="43" t="s">
        <v>196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443</v>
      </c>
      <c r="B512" s="43" t="s">
        <v>444</v>
      </c>
      <c r="C512" s="43" t="s">
        <v>188</v>
      </c>
      <c r="D512" s="43" t="s">
        <v>443</v>
      </c>
      <c r="E512" s="43" t="s">
        <v>444</v>
      </c>
      <c r="F512" s="43" t="s">
        <v>188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196</v>
      </c>
      <c r="D513" s="43" t="s">
        <v>445</v>
      </c>
      <c r="E513" s="43" t="s">
        <v>446</v>
      </c>
      <c r="F513" s="43" t="s">
        <v>196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431</v>
      </c>
      <c r="AC513" s="43" t="s">
        <v>432</v>
      </c>
      <c r="AD513" s="43" t="s">
        <v>230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634</v>
      </c>
      <c r="B514" s="43" t="s">
        <v>635</v>
      </c>
      <c r="C514" s="43" t="s">
        <v>297</v>
      </c>
      <c r="D514" s="43" t="s">
        <v>634</v>
      </c>
      <c r="E514" s="43" t="s">
        <v>635</v>
      </c>
      <c r="F514" s="43" t="s">
        <v>297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192</v>
      </c>
      <c r="AC514" s="43" t="s">
        <v>193</v>
      </c>
      <c r="AD514" s="43" t="s">
        <v>188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636</v>
      </c>
      <c r="B516" s="43" t="s">
        <v>635</v>
      </c>
      <c r="C516" s="43" t="s">
        <v>637</v>
      </c>
      <c r="D516" s="43" t="s">
        <v>636</v>
      </c>
      <c r="E516" s="43" t="s">
        <v>635</v>
      </c>
      <c r="F516" s="43" t="s">
        <v>637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189</v>
      </c>
      <c r="AC516" s="43" t="s">
        <v>190</v>
      </c>
      <c r="AD516" s="43" t="s">
        <v>191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638</v>
      </c>
      <c r="B517" s="43" t="s">
        <v>635</v>
      </c>
      <c r="C517" s="43" t="s">
        <v>633</v>
      </c>
      <c r="D517" s="43" t="s">
        <v>638</v>
      </c>
      <c r="E517" s="43" t="s">
        <v>635</v>
      </c>
      <c r="F517" s="43" t="s">
        <v>633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639</v>
      </c>
      <c r="B519" s="43" t="s">
        <v>635</v>
      </c>
      <c r="C519" s="43" t="s">
        <v>640</v>
      </c>
      <c r="D519" s="43" t="s">
        <v>639</v>
      </c>
      <c r="E519" s="43" t="s">
        <v>635</v>
      </c>
      <c r="F519" s="43" t="s">
        <v>640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433</v>
      </c>
      <c r="AC520" s="43" t="s">
        <v>434</v>
      </c>
      <c r="AD520" s="43" t="s">
        <v>205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641</v>
      </c>
      <c r="B521" s="43" t="s">
        <v>635</v>
      </c>
      <c r="C521" s="43" t="s">
        <v>642</v>
      </c>
      <c r="D521" s="43" t="s">
        <v>641</v>
      </c>
      <c r="E521" s="43" t="s">
        <v>635</v>
      </c>
      <c r="F521" s="43" t="s">
        <v>642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643</v>
      </c>
      <c r="B522" s="43" t="s">
        <v>635</v>
      </c>
      <c r="C522" s="43" t="s">
        <v>644</v>
      </c>
      <c r="D522" s="43" t="s">
        <v>643</v>
      </c>
      <c r="E522" s="43" t="s">
        <v>635</v>
      </c>
      <c r="F522" s="43" t="s">
        <v>644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233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631</v>
      </c>
      <c r="AC523" s="43" t="s">
        <v>632</v>
      </c>
      <c r="AD523" s="43" t="s">
        <v>633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447</v>
      </c>
      <c r="B524" s="43" t="s">
        <v>448</v>
      </c>
      <c r="C524" s="43" t="s">
        <v>233</v>
      </c>
      <c r="D524" s="43" t="s">
        <v>447</v>
      </c>
      <c r="E524" s="43" t="s">
        <v>448</v>
      </c>
      <c r="F524" s="43" t="s">
        <v>233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645</v>
      </c>
      <c r="B525" s="43" t="s">
        <v>646</v>
      </c>
      <c r="C525" s="43" t="s">
        <v>297</v>
      </c>
      <c r="D525" s="43" t="s">
        <v>645</v>
      </c>
      <c r="E525" s="43" t="s">
        <v>646</v>
      </c>
      <c r="F525" s="43" t="s">
        <v>297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452</v>
      </c>
      <c r="B527" s="43" t="s">
        <v>453</v>
      </c>
      <c r="C527" s="43" t="s">
        <v>205</v>
      </c>
      <c r="D527" s="43" t="s">
        <v>452</v>
      </c>
      <c r="E527" s="43" t="s">
        <v>453</v>
      </c>
      <c r="F527" s="43" t="s">
        <v>205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439</v>
      </c>
      <c r="AC527" s="43" t="s">
        <v>440</v>
      </c>
      <c r="AD527" s="43" t="s">
        <v>350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456</v>
      </c>
      <c r="D528" s="43" t="s">
        <v>454</v>
      </c>
      <c r="E528" s="43" t="s">
        <v>455</v>
      </c>
      <c r="F528" s="43" t="s">
        <v>456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240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457</v>
      </c>
      <c r="B529" s="43" t="s">
        <v>458</v>
      </c>
      <c r="C529" s="43" t="s">
        <v>421</v>
      </c>
      <c r="D529" s="43" t="s">
        <v>457</v>
      </c>
      <c r="E529" s="43" t="s">
        <v>458</v>
      </c>
      <c r="F529" s="43" t="s">
        <v>421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194</v>
      </c>
      <c r="AC529" s="43" t="s">
        <v>195</v>
      </c>
      <c r="AD529" s="43" t="s">
        <v>196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443</v>
      </c>
      <c r="AC532" s="43" t="s">
        <v>444</v>
      </c>
      <c r="AD532" s="43" t="s">
        <v>188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196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634</v>
      </c>
      <c r="AC534" s="43" t="s">
        <v>635</v>
      </c>
      <c r="AD534" s="43" t="s">
        <v>297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636</v>
      </c>
      <c r="AC538" s="43" t="s">
        <v>635</v>
      </c>
      <c r="AD538" s="43" t="s">
        <v>637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638</v>
      </c>
      <c r="AC541" s="43" t="s">
        <v>635</v>
      </c>
      <c r="AD541" s="43" t="s">
        <v>633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639</v>
      </c>
      <c r="AC545" s="43" t="s">
        <v>635</v>
      </c>
      <c r="AD545" s="43" t="s">
        <v>640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641</v>
      </c>
      <c r="AC549" s="43" t="s">
        <v>635</v>
      </c>
      <c r="AD549" s="43" t="s">
        <v>642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643</v>
      </c>
      <c r="AC552" s="43" t="s">
        <v>635</v>
      </c>
      <c r="AD552" s="43" t="s">
        <v>644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447</v>
      </c>
      <c r="AC556" s="43" t="s">
        <v>448</v>
      </c>
      <c r="AD556" s="43" t="s">
        <v>233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197</v>
      </c>
      <c r="AC557" s="43" t="s">
        <v>198</v>
      </c>
      <c r="AD557" s="43" t="s">
        <v>199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456</v>
      </c>
      <c r="D558" s="43" t="s">
        <v>494</v>
      </c>
      <c r="E558" s="43" t="s">
        <v>495</v>
      </c>
      <c r="F558" s="43" t="s">
        <v>456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200</v>
      </c>
      <c r="AC559" s="43" t="s">
        <v>201</v>
      </c>
      <c r="AD559" s="43" t="s">
        <v>202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645</v>
      </c>
      <c r="AC561" s="43" t="s">
        <v>646</v>
      </c>
      <c r="AD561" s="43" t="s">
        <v>297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696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452</v>
      </c>
      <c r="AC566" s="43" t="s">
        <v>453</v>
      </c>
      <c r="AD566" s="43" t="s">
        <v>205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203</v>
      </c>
      <c r="AC567" s="43" t="s">
        <v>204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454</v>
      </c>
      <c r="AC569" s="43" t="s">
        <v>455</v>
      </c>
      <c r="AD569" s="43" t="s">
        <v>456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206</v>
      </c>
      <c r="AC570" s="43" t="s">
        <v>207</v>
      </c>
      <c r="AD570" s="43" t="s">
        <v>208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457</v>
      </c>
      <c r="AC572" s="43" t="s">
        <v>458</v>
      </c>
      <c r="AD572" s="43" t="s">
        <v>421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456</v>
      </c>
      <c r="D595" s="43" t="s">
        <v>545</v>
      </c>
      <c r="E595" s="43" t="s">
        <v>546</v>
      </c>
      <c r="F595" s="43" t="s">
        <v>456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456</v>
      </c>
      <c r="D604" s="43" t="s">
        <v>556</v>
      </c>
      <c r="E604" s="43" t="s">
        <v>557</v>
      </c>
      <c r="F604" s="43" t="s">
        <v>456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456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456</v>
      </c>
      <c r="D635" s="43" t="s">
        <v>600</v>
      </c>
      <c r="E635" s="43" t="s">
        <v>601</v>
      </c>
      <c r="F635" s="43" t="s">
        <v>456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430</v>
      </c>
      <c r="D638" s="43" t="s">
        <v>602</v>
      </c>
      <c r="E638" s="43" t="s">
        <v>603</v>
      </c>
      <c r="F638" s="43" t="s">
        <v>430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456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456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456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430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2023-09-18T05:28:48Z</cp:lastPrinted>
  <dcterms:created xsi:type="dcterms:W3CDTF">2009-01-25T23:42:29Z</dcterms:created>
  <dcterms:modified xsi:type="dcterms:W3CDTF">2023-10-23T05:13:03Z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